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D163F7AE-7ECB-4A51-88DC-03B16C4DAD8A}" xr6:coauthVersionLast="47" xr6:coauthVersionMax="47" xr10:uidLastSave="{00000000-0000-0000-0000-000000000000}"/>
  <bookViews>
    <workbookView xWindow="7680" yWindow="-16020" windowWidth="20490" windowHeight="14325" xr2:uid="{00000000-000D-0000-FFFF-FFFF00000000}"/>
  </bookViews>
  <sheets>
    <sheet name="LOT 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<sst xmlns="http://schemas.openxmlformats.org/spreadsheetml/2006/main" count="65" uniqueCount="58">
  <si>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</si>
  <si>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</si>
  <si>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</si>
  <si>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</si>
  <si>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</si>
  <si>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</si>
  <si>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</si>
  <si>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</si>
  <si>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</si>
  <si>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</si>
  <si>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</si>
  <si>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</si>
  <si>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</si>
  <si>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</si>
  <si>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</si>
  <si>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</si>
  <si>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</si>
  <si>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</si>
  <si>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</si>
  <si>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</si>
  <si>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</si>
  <si>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</si>
  <si>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</si>
  <si>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</si>
  <si>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</si>
  <si>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</si>
  <si>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</si>
  <si>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</si>
  <si>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</si>
  <si>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</si>
  <si>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</si>
  <si>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</si>
  <si>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</si>
  <si>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</si>
  <si>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</si>
  <si>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</si>
  <si>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</si>
  <si>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</si>
  <si>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</si>
  <si>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</si>
  <si>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</si>
  <si>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</si>
  <si>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</si>
  <si>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</si>
  <si>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</si>
  <si>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</si>
  <si>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</si>
  <si>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</si>
  <si>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</si>
  <si>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</si>
  <si>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</si>
  <si>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</si>
  <si>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</si>
  <si>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</si>
  <si>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Equip tub bronquial dreta 2 lumens 35CH</t>
  </si>
  <si>
    <t>Equip tub bronquial dreta 2 lumens 37CH</t>
  </si>
  <si>
    <t>Equip tub bronquial dreta 2 lumen 39CH</t>
  </si>
  <si>
    <t>Equip tub bronquial dreta 2 lumens 41CH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</si>
</sst>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54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5" fontId="8" fillId="60" borderId="8" xfId="2" applyNumberFormat="1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282459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C13" zoomScale="70" zoomScaleNormal="70" workbookViewId="0">
      <selection activeCell="M31" sqref="M31"/>
    </sheetView>
  </sheetViews>
  <sheetFormatPr defaultRowHeight="14.4" x14ac:dyDescent="0.3"/>
  <cols>
    <col min="1" max="1" width="19.5546875" customWidth="1"/>
    <col min="2" max="2" width="13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21.21875" style="113" customWidth="1"/>
    <col min="11" max="11" width="15.5546875" customWidth="1"/>
    <col min="12" max="12" width="14.77734375" customWidth="1"/>
    <col min="13" max="13" width="15.21875" bestFit="1" customWidth="1"/>
    <col min="14" max="14" width="11.77734375" customWidth="1"/>
    <col min="15" max="15" width="12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4" t="s">
        <v>18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6" t="s">
        <v>9</v>
      </c>
      <c r="B10" s="146"/>
      <c r="C10" s="146"/>
      <c r="D10" s="148" t="s">
        <v>52</v>
      </c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7" t="s">
        <v>10</v>
      </c>
      <c r="B11" s="147"/>
      <c r="C11" s="147"/>
      <c r="D11" s="49"/>
      <c r="E11" s="175" t="s">
        <v>53</v>
      </c>
      <c r="F11" s="175"/>
      <c r="G11" s="175"/>
      <c r="H11" s="175"/>
      <c r="I11" s="175"/>
      <c r="J11" s="175"/>
      <c r="K11" s="175"/>
      <c r="L11" s="175"/>
      <c r="M11" s="175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35" t="s">
        <v>34</v>
      </c>
      <c r="B12" s="136"/>
      <c r="C12" s="136"/>
      <c r="D12" s="136"/>
      <c r="E12" s="136"/>
      <c r="F12" s="136"/>
      <c r="G12" s="136"/>
      <c r="H12" s="136"/>
      <c r="I12" s="136"/>
      <c r="J12" s="137"/>
      <c r="K12" s="135" t="s">
        <v>11</v>
      </c>
      <c r="L12" s="136"/>
      <c r="M12" s="136"/>
      <c r="N12" s="136"/>
      <c r="O12" s="136"/>
      <c r="P12" s="136"/>
      <c r="Q12" s="136"/>
      <c r="R12" s="136"/>
      <c r="S12" s="137"/>
      <c r="W12" s="25"/>
      <c r="X12" s="25"/>
    </row>
    <row r="13" spans="1:26" s="27" customFormat="1" ht="39" customHeight="1" x14ac:dyDescent="0.3">
      <c r="A13" s="46" t="s">
        <v>35</v>
      </c>
      <c r="B13" s="138"/>
      <c r="C13" s="139"/>
      <c r="D13" s="139"/>
      <c r="E13" s="140"/>
      <c r="F13" s="26" t="s">
        <v>36</v>
      </c>
      <c r="G13" s="138"/>
      <c r="H13" s="139"/>
      <c r="I13" s="139"/>
      <c r="J13" s="141"/>
      <c r="K13" s="127" t="s">
        <v>12</v>
      </c>
      <c r="L13" s="129"/>
      <c r="M13" s="130"/>
      <c r="N13" s="130"/>
      <c r="O13" s="130"/>
      <c r="P13" s="130"/>
      <c r="Q13" s="130"/>
      <c r="R13" s="130"/>
      <c r="S13" s="131"/>
      <c r="W13" s="25"/>
    </row>
    <row r="14" spans="1:26" s="27" customFormat="1" ht="39" customHeight="1" x14ac:dyDescent="0.3">
      <c r="A14" s="44" t="s">
        <v>37</v>
      </c>
      <c r="B14" s="142"/>
      <c r="C14" s="143"/>
      <c r="D14" s="143"/>
      <c r="E14" s="144"/>
      <c r="F14" s="28" t="s">
        <v>38</v>
      </c>
      <c r="G14" s="142"/>
      <c r="H14" s="143"/>
      <c r="I14" s="143"/>
      <c r="J14" s="145"/>
      <c r="K14" s="128"/>
      <c r="L14" s="132"/>
      <c r="M14" s="133"/>
      <c r="N14" s="133"/>
      <c r="O14" s="133"/>
      <c r="P14" s="133"/>
      <c r="Q14" s="133"/>
      <c r="R14" s="133"/>
      <c r="S14" s="134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76"/>
      <c r="E15" s="177"/>
      <c r="F15" s="28" t="s">
        <v>39</v>
      </c>
      <c r="G15" s="142"/>
      <c r="H15" s="143"/>
      <c r="I15" s="143"/>
      <c r="J15" s="145"/>
      <c r="K15" s="29" t="s">
        <v>14</v>
      </c>
      <c r="L15" s="125"/>
      <c r="M15" s="125"/>
      <c r="N15" s="125"/>
      <c r="O15" s="125"/>
      <c r="P15" s="125"/>
      <c r="Q15" s="125"/>
      <c r="R15" s="125"/>
      <c r="S15" s="126"/>
      <c r="W15" s="25"/>
    </row>
    <row r="16" spans="1:26" s="27" customFormat="1" ht="39" customHeight="1" x14ac:dyDescent="0.3">
      <c r="A16" s="44" t="s">
        <v>40</v>
      </c>
      <c r="B16" s="142"/>
      <c r="C16" s="143"/>
      <c r="D16" s="143"/>
      <c r="E16" s="144"/>
      <c r="F16" s="31" t="s">
        <v>41</v>
      </c>
      <c r="G16" s="32" t="s">
        <v>42</v>
      </c>
      <c r="H16" s="106"/>
      <c r="I16" s="32" t="s">
        <v>16</v>
      </c>
      <c r="J16" s="106"/>
      <c r="K16" s="156" t="s">
        <v>43</v>
      </c>
      <c r="L16" s="152"/>
      <c r="M16" s="152"/>
      <c r="N16" s="152"/>
      <c r="O16" s="152"/>
      <c r="P16" s="152"/>
      <c r="Q16" s="152"/>
      <c r="R16" s="152"/>
      <c r="S16" s="153"/>
      <c r="W16" s="25"/>
    </row>
    <row r="17" spans="1:26" s="33" customFormat="1" ht="39" customHeight="1" thickBot="1" x14ac:dyDescent="0.35">
      <c r="A17" s="47" t="s">
        <v>17</v>
      </c>
      <c r="B17" s="158"/>
      <c r="C17" s="159"/>
      <c r="D17" s="159"/>
      <c r="E17" s="160"/>
      <c r="F17" s="48" t="s">
        <v>44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67" t="s">
        <v>25</v>
      </c>
      <c r="Q20" s="168"/>
      <c r="R20" s="169" t="s">
        <v>26</v>
      </c>
      <c r="S20" s="170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64" t="s">
        <v>8</v>
      </c>
      <c r="D21" s="164"/>
      <c r="E21" s="56" t="s">
        <v>1</v>
      </c>
      <c r="F21" s="56" t="s">
        <v>2</v>
      </c>
      <c r="G21" s="57" t="s">
        <v>19</v>
      </c>
      <c r="H21" s="108" t="s">
        <v>45</v>
      </c>
      <c r="I21" s="58" t="s">
        <v>6</v>
      </c>
      <c r="J21" s="108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102" t="s">
        <v>5</v>
      </c>
      <c r="R21" s="98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1">
        <v>25</v>
      </c>
      <c r="B22" s="73">
        <v>2002652</v>
      </c>
      <c r="C22" s="165" t="s">
        <v>54</v>
      </c>
      <c r="D22" s="166" t="s">
        <v>54</v>
      </c>
      <c r="E22" s="74"/>
      <c r="F22" s="74"/>
      <c r="G22" s="75"/>
      <c r="H22" s="109">
        <v>3</v>
      </c>
      <c r="I22" s="76" t="s">
        <v>20</v>
      </c>
      <c r="J22" s="119">
        <v>40.51</v>
      </c>
      <c r="K22" s="77">
        <f t="shared" ref="K22:K25" si="0">H22*J22</f>
        <v>121.53</v>
      </c>
      <c r="L22" s="78" t="e">
        <f t="shared" ref="L22:L25" si="1">M22/G22</f>
        <v>#DIV/0!</v>
      </c>
      <c r="M22" s="79"/>
      <c r="N22" s="80"/>
      <c r="O22" s="92"/>
      <c r="P22" s="95">
        <f t="shared" ref="P22:P25" si="2">M22*(1-O22)</f>
        <v>0</v>
      </c>
      <c r="Q22" s="103">
        <f t="shared" ref="Q22:Q25" si="3">IF(ISERROR(P22/G22),0,(P22/G22)*H22)</f>
        <v>0</v>
      </c>
      <c r="R22" s="99" t="e">
        <f t="shared" ref="R22:R25" si="4">ROUNDUP((H22/G22),0)</f>
        <v>#DIV/0!</v>
      </c>
      <c r="S22" s="81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22"/>
      <c r="B23" s="65">
        <v>2002639</v>
      </c>
      <c r="C23" s="173" t="s">
        <v>55</v>
      </c>
      <c r="D23" s="174" t="s">
        <v>55</v>
      </c>
      <c r="E23" s="66"/>
      <c r="F23" s="66"/>
      <c r="G23" s="67"/>
      <c r="H23" s="110">
        <v>3</v>
      </c>
      <c r="I23" s="68" t="s">
        <v>20</v>
      </c>
      <c r="J23" s="120">
        <v>40.51</v>
      </c>
      <c r="K23" s="69">
        <f t="shared" si="0"/>
        <v>121.53</v>
      </c>
      <c r="L23" s="70" t="e">
        <f t="shared" si="1"/>
        <v>#DIV/0!</v>
      </c>
      <c r="M23" s="71"/>
      <c r="N23" s="72"/>
      <c r="O23" s="93"/>
      <c r="P23" s="96">
        <f t="shared" si="2"/>
        <v>0</v>
      </c>
      <c r="Q23" s="104">
        <f t="shared" si="3"/>
        <v>0</v>
      </c>
      <c r="R23" s="100" t="e">
        <f t="shared" si="4"/>
        <v>#DIV/0!</v>
      </c>
      <c r="S23" s="91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22"/>
      <c r="B24" s="65">
        <v>2002640</v>
      </c>
      <c r="C24" s="173" t="s">
        <v>56</v>
      </c>
      <c r="D24" s="174" t="s">
        <v>56</v>
      </c>
      <c r="E24" s="66"/>
      <c r="F24" s="66"/>
      <c r="G24" s="67"/>
      <c r="H24" s="110">
        <v>13</v>
      </c>
      <c r="I24" s="68" t="s">
        <v>20</v>
      </c>
      <c r="J24" s="120">
        <v>28.78</v>
      </c>
      <c r="K24" s="69">
        <f t="shared" si="0"/>
        <v>374.14</v>
      </c>
      <c r="L24" s="70" t="e">
        <f t="shared" si="1"/>
        <v>#DIV/0!</v>
      </c>
      <c r="M24" s="71"/>
      <c r="N24" s="72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23"/>
      <c r="B25" s="82">
        <v>2003519</v>
      </c>
      <c r="C25" s="171" t="s">
        <v>57</v>
      </c>
      <c r="D25" s="172" t="s">
        <v>57</v>
      </c>
      <c r="E25" s="83"/>
      <c r="F25" s="83"/>
      <c r="G25" s="84"/>
      <c r="H25" s="111">
        <v>5</v>
      </c>
      <c r="I25" s="85" t="s">
        <v>20</v>
      </c>
      <c r="J25" s="178">
        <v>40.51</v>
      </c>
      <c r="K25" s="86">
        <f t="shared" si="0"/>
        <v>202.54999999999998</v>
      </c>
      <c r="L25" s="87" t="e">
        <f t="shared" si="1"/>
        <v>#DIV/0!</v>
      </c>
      <c r="M25" s="88"/>
      <c r="N25" s="89"/>
      <c r="O25" s="94"/>
      <c r="P25" s="97">
        <f t="shared" si="2"/>
        <v>0</v>
      </c>
      <c r="Q25" s="105">
        <f t="shared" si="3"/>
        <v>0</v>
      </c>
      <c r="R25" s="101" t="e">
        <f t="shared" si="4"/>
        <v>#DIV/0!</v>
      </c>
      <c r="S25" s="90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107"/>
      <c r="I26" s="1"/>
      <c r="J26" s="10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51"/>
      <c r="B27" s="151"/>
      <c r="C27" s="151"/>
      <c r="D27" s="151"/>
      <c r="E27" s="151"/>
      <c r="F27" s="151"/>
      <c r="G27" s="151"/>
      <c r="H27" s="112"/>
      <c r="I27" s="1"/>
      <c r="J27" s="107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51"/>
      <c r="B28" s="151"/>
      <c r="C28" s="151"/>
      <c r="D28" s="151"/>
      <c r="E28" s="151"/>
      <c r="F28" s="151"/>
      <c r="G28" s="151"/>
      <c r="H28" s="112"/>
      <c r="I28" s="22"/>
      <c r="J28" s="10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51"/>
      <c r="B29" s="151"/>
      <c r="C29" s="151"/>
      <c r="D29" s="151"/>
      <c r="E29" s="151"/>
      <c r="F29" s="151"/>
      <c r="G29" s="151"/>
      <c r="H29" s="112"/>
      <c r="I29" s="1"/>
      <c r="J29" s="117" t="s">
        <v>47</v>
      </c>
      <c r="K29" s="6">
        <f>SUM(K22:K28)</f>
        <v>819.75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112"/>
      <c r="I30" s="1"/>
      <c r="J30" s="107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8"/>
      <c r="B31" s="38"/>
      <c r="C31" s="38"/>
      <c r="D31" s="38"/>
      <c r="E31" s="38"/>
      <c r="G31" s="39" t="s">
        <v>51</v>
      </c>
      <c r="J31" s="118"/>
      <c r="K31" s="6">
        <f>K29*2</f>
        <v>1639.5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07"/>
      <c r="I32" s="1"/>
      <c r="J32" s="10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107"/>
      <c r="I33" s="1"/>
      <c r="J33" s="107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07"/>
      <c r="I34" s="1"/>
      <c r="J34" s="10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114"/>
      <c r="I35" s="9"/>
      <c r="J35" s="11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114"/>
      <c r="I36" s="9"/>
      <c r="J36" s="114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114"/>
      <c r="I38" s="9"/>
      <c r="J38" s="114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49" t="s">
        <v>48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15"/>
      <c r="I48" s="13"/>
      <c r="J48" s="115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9" t="s">
        <v>31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15"/>
      <c r="I50" s="13"/>
      <c r="J50" s="115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16"/>
      <c r="I52" s="14"/>
      <c r="J52" s="116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A22:A25"/>
    <mergeCell ref="K12:S12"/>
    <mergeCell ref="C24:D24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2025-10-15T10:15:13Z</dcterms:modified>
</cp:coreProperties>
</file>